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dd55c2483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集計" sheetId="1" r:id="Rad1cad3ce9d84276"/>
    <x:sheet xmlns:r="http://schemas.openxmlformats.org/officeDocument/2006/relationships" name="売上データ" sheetId="2" r:id="R2e6a28798335421e"/>
    <x:sheet xmlns:r="http://schemas.openxmlformats.org/officeDocument/2006/relationships" name="対応表" sheetId="3" r:id="R2d2c6e991bed4c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#,##0"/>
  </x:numFmts>
  <x:fonts count="3">
    <x:font>
      <x:sz val="11"/>
      <x:name val="Carlito"/>
    </x:font>
    <x:font>
      <x:sz val="11"/>
      <x:color rgb="FF25354A"/>
      <x:name val="Noto Sans JP"/>
    </x:font>
    <x:font>
      <x:b/>
      <x:sz val="11"/>
      <x:color rgb="FF25354A"/>
      <x:name val="Noto Sans JP"/>
    </x:font>
  </x:fonts>
  <x:fills count="4">
    <x:fill>
      <x:patternFill patternType="none"/>
    </x:fill>
    <x:fill>
      <x:patternFill patternType="gray125"/>
    </x:fill>
    <x:fill>
      <x:patternFill patternType="solid">
        <x:fgColor rgb="FFEDF2F8"/>
      </x:patternFill>
    </x:fill>
    <x:fill>
      <x:patternFill patternType="solid">
        <x:fgColor rgb="FFE5EC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05415"/>
      </x:font>
      <x:fill>
        <x:patternFill patternType="solid">
          <x:bgColor rgb="FFFFF0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3db0609a44b8c" /><Relationship Type="http://schemas.openxmlformats.org/officeDocument/2006/relationships/theme" Target="/xl/theme/theme1.xml" Id="R93d8e2a2b44b4d72" /><Relationship Type="http://schemas.openxmlformats.org/officeDocument/2006/relationships/sharedStrings" Target="/xl/sharedStrings.xml" Id="Rdb3e52d92f224e9c" /><Relationship Type="http://schemas.openxmlformats.org/officeDocument/2006/relationships/worksheet" Target="/xl/worksheets/sheet1.xml" Id="Rad1cad3ce9d84276" /><Relationship Type="http://schemas.openxmlformats.org/officeDocument/2006/relationships/worksheet" Target="/xl/worksheets/sheet2.xml" Id="R2e6a28798335421e" /><Relationship Type="http://schemas.openxmlformats.org/officeDocument/2006/relationships/worksheet" Target="/xl/worksheets/sheet3.xml" Id="R2d2c6e991bed4c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18" hidden="0" customWidth="1"/>
    <x:col min="3" max="3" width="16" hidden="0" customWidth="1"/>
    <x:col min="4" max="4" width="16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4" customHeight="1">
      <x:c r="A1" s="7" t="str">
        <x:v>商品名</x:v>
      </x:c>
      <x:c r="B1" s="7" t="str">
        <x:v>販売区分</x:v>
      </x:c>
      <x:c r="C1" s="7" t="str">
        <x:v>数量</x:v>
      </x:c>
      <x:c r="D1" s="7" t="str">
        <x:v>金額</x:v>
      </x:c>
      <x:c r="E1" s="2"/>
      <x:c r="F1" s="2"/>
      <x:c r="G1" s="2"/>
      <x:c r="H1" s="2"/>
      <x:c r="I1" s="2"/>
      <x:c r="J1" s="2"/>
    </x:row>
    <x:row r="2" ht="29" customHeight="1">
      <x:c r="A2" s="2" t="str">
        <x:v>生ビール</x:v>
      </x:c>
      <x:c r="B2" s="2" t="str">
        <x:v>単品</x:v>
      </x:c>
      <x:c r="C2" s="4" t="n">
        <x:f>SUMIFS('売上データ'!$C$2:$C$13,'売上データ'!$F$2:$F$13,A2,'売上データ'!$G$2:$G$13,B2)</x:f>
        <x:v>29</x:v>
      </x:c>
      <x:c r="D2" s="4" t="n">
        <x:f>SUMIFS('売上データ'!$E$2:$E$13,'売上データ'!$F$2:$F$13,A2,'売上データ'!$G$2:$G$13,B2)</x:f>
        <x:v>15450</x:v>
      </x:c>
      <x:c r="E2" s="2"/>
      <x:c r="F2" s="2"/>
      <x:c r="G2" s="2"/>
      <x:c r="H2" s="2"/>
      <x:c r="I2" s="2"/>
      <x:c r="J2" s="2"/>
    </x:row>
    <x:row r="3" ht="29" customHeight="1">
      <x:c r="A3" s="2" t="str">
        <x:v>生ビール</x:v>
      </x:c>
      <x:c r="B3" s="2" t="str">
        <x:v>飲み放題</x:v>
      </x:c>
      <x:c r="C3" s="4" t="n">
        <x:f>SUMIFS('売上データ'!$C$2:$C$13,'売上データ'!$F$2:$F$13,A3,'売上データ'!$G$2:$G$13,B3)</x:f>
        <x:v>17</x:v>
      </x:c>
      <x:c r="D3" s="4" t="n">
        <x:f>SUMIFS('売上データ'!$E$2:$E$13,'売上データ'!$F$2:$F$13,A3,'売上データ'!$G$2:$G$13,B3)</x:f>
        <x:v>0</x:v>
      </x:c>
      <x:c r="E3" s="2"/>
      <x:c r="F3" s="2"/>
      <x:c r="G3" s="2"/>
      <x:c r="H3" s="2"/>
      <x:c r="I3" s="2"/>
      <x:c r="J3" s="2"/>
    </x:row>
    <x:row r="4" ht="29" customHeight="1">
      <x:c r="A4" s="2" t="str">
        <x:v>アイスコーヒー</x:v>
      </x:c>
      <x:c r="B4" s="2" t="str">
        <x:v>通常</x:v>
      </x:c>
      <x:c r="C4" s="4" t="n">
        <x:f>SUMIFS('売上データ'!$C$2:$C$13,'売上データ'!$F$2:$F$13,A4,'売上データ'!$G$2:$G$13,B4)</x:f>
        <x:v>15</x:v>
      </x:c>
      <x:c r="D4" s="4" t="n">
        <x:f>SUMIFS('売上データ'!$E$2:$E$13,'売上データ'!$F$2:$F$13,A4,'売上データ'!$G$2:$G$13,B4)</x:f>
        <x:v>6000</x:v>
      </x:c>
      <x:c r="E4" s="2"/>
      <x:c r="F4" s="2"/>
      <x:c r="G4" s="2"/>
      <x:c r="H4" s="2"/>
      <x:c r="I4" s="2"/>
      <x:c r="J4" s="2"/>
    </x:row>
    <x:row r="5" ht="29" customHeight="1">
      <x:c r="A5" s="2" t="str">
        <x:v>アイスコーヒー L</x:v>
      </x:c>
      <x:c r="B5" s="2" t="str">
        <x:v>通常</x:v>
      </x:c>
      <x:c r="C5" s="4" t="n">
        <x:f>SUMIFS('売上データ'!$C$2:$C$13,'売上データ'!$F$2:$F$13,A5,'売上データ'!$G$2:$G$13,B5)</x:f>
        <x:v>5</x:v>
      </x:c>
      <x:c r="D5" s="4" t="n">
        <x:f>SUMIFS('売上データ'!$E$2:$E$13,'売上データ'!$F$2:$F$13,A5,'売上データ'!$G$2:$G$13,B5)</x:f>
        <x:v>2500</x:v>
      </x:c>
      <x:c r="E5" s="2"/>
      <x:c r="F5" s="2"/>
      <x:c r="G5" s="2"/>
      <x:c r="H5" s="2"/>
      <x:c r="I5" s="2"/>
      <x:c r="J5" s="2"/>
    </x:row>
    <x:row r="6" ht="29" customHeight="1">
      <x:c r="A6" s="2" t="str">
        <x:v>要確認</x:v>
      </x:c>
      <x:c r="B6" s="2" t="str">
        <x:v>要確認</x:v>
      </x:c>
      <x:c r="C6" s="4" t="n">
        <x:f>SUMIFS('売上データ'!$C$2:$C$13,'売上データ'!$F$2:$F$13,A6,'売上データ'!$G$2:$G$13,B6)</x:f>
        <x:v>2</x:v>
      </x:c>
      <x:c r="D6" s="4" t="n">
        <x:f>SUMIFS('売上データ'!$E$2:$E$13,'売上データ'!$F$2:$F$13,A6,'売上データ'!$G$2:$G$13,B6)</x:f>
        <x:v>800</x:v>
      </x:c>
      <x:c r="E6" s="2"/>
      <x:c r="F6" s="2"/>
      <x:c r="G6" s="2"/>
      <x:c r="H6" s="2"/>
      <x:c r="I6" s="2"/>
      <x:c r="J6" s="2"/>
    </x:row>
    <x:row r="7" ht="29" customHeight="1">
      <x:c r="A7" s="2"/>
      <x:c r="B7" s="2"/>
      <x:c r="C7" s="4"/>
      <x:c r="D7" s="4"/>
      <x:c r="E7" s="2"/>
      <x:c r="F7" s="2"/>
      <x:c r="G7" s="2"/>
      <x:c r="H7" s="2"/>
      <x:c r="I7" s="2"/>
      <x:c r="J7" s="2"/>
    </x:row>
    <x:row r="8" ht="29" customHeight="1">
      <x:c r="A8" s="7" t="str">
        <x:v>合計</x:v>
      </x:c>
      <x:c r="B8" s="7"/>
      <x:c r="C8" s="9" t="n">
        <x:f>SUM(C2:C6)</x:f>
        <x:v>68</x:v>
      </x:c>
      <x:c r="D8" s="9" t="n">
        <x:f>SUM(D2:D6)</x:f>
        <x:v>24750</x:v>
      </x:c>
      <x:c r="E8" s="2"/>
      <x:c r="F8" s="2"/>
      <x:c r="G8" s="2"/>
      <x:c r="H8" s="2"/>
      <x:c r="I8" s="2"/>
      <x:c r="J8" s="2"/>
    </x:row>
    <x:row r="9" ht="29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9" customHeight="1">
      <x:c r="A10" s="2" t="str">
        <x:v>未登録の行数</x:v>
      </x:c>
      <x:c r="B10" s="4" t="n">
        <x:f>COUNTIFS('売上データ'!$F$2:$F$13,"要確認")</x:f>
        <x:v>1</x:v>
      </x:c>
      <x:c r="C10" s="2"/>
      <x:c r="D10" s="2"/>
      <x:c r="E10" s="2"/>
      <x:c r="F10" s="2"/>
      <x:c r="G10" s="2"/>
      <x:c r="H10" s="2"/>
      <x:c r="I10" s="2"/>
      <x:c r="J10" s="2"/>
    </x:row>
    <x:row r="11" ht="29" customHeight="1">
      <x:c r="A11" s="2" t="str">
        <x:v>元データの金額</x:v>
      </x:c>
      <x:c r="B11" s="4" t="n">
        <x:f>SUM('売上データ'!E2:E13)</x:f>
        <x:v>24750</x:v>
      </x:c>
      <x:c r="C11" s="2"/>
      <x:c r="D11" s="2"/>
      <x:c r="E11" s="2"/>
      <x:c r="F11" s="2"/>
      <x:c r="G11" s="2"/>
      <x:c r="H11" s="2"/>
      <x:c r="I11" s="2"/>
      <x:c r="J11" s="2"/>
    </x:row>
    <x:row r="12" ht="29" customHeight="1">
      <x:c r="A12" s="2" t="str">
        <x:v>集計した金額</x:v>
      </x:c>
      <x:c r="B12" s="4" t="n">
        <x:f>SUM(D2:D6)</x:f>
        <x:v>24750</x:v>
      </x:c>
      <x:c r="C12" s="2"/>
      <x:c r="D12" s="2"/>
      <x:c r="E12" s="2"/>
      <x:c r="F12" s="2"/>
      <x:c r="G12" s="2"/>
      <x:c r="H12" s="2"/>
      <x:c r="I12" s="2"/>
      <x:c r="J12" s="2"/>
    </x:row>
    <x:row r="13" ht="29" customHeight="1">
      <x:c r="A13" s="2" t="str">
        <x:v>金額の差</x:v>
      </x:c>
      <x:c r="B13" s="4" t="n">
        <x:f>B12-B11</x:f>
        <x:v>0</x:v>
      </x:c>
      <x:c r="C13" s="2"/>
      <x:c r="D13" s="2"/>
      <x:c r="E13" s="2"/>
      <x:c r="F13" s="2"/>
      <x:c r="G13" s="2"/>
      <x:c r="H13" s="2"/>
      <x:c r="I13" s="2"/>
      <x:c r="J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9" customHeight="1">
      <x:c r="A15" s="2" t="str">
        <x:v>架空データ。未登録の行数が0、金額の差が0になってから共有します。</x:v>
      </x:c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9" customHeight="1">
      <x:c r="A16" s="2" t="str">
        <x:v>データを追加したら、集計の数式が参照する最終行も更新してください。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9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9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9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9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9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1" hidden="0" customWidth="1"/>
    <x:col min="4" max="4" width="11" hidden="0" customWidth="1"/>
    <x:col min="5" max="5" width="11" hidden="0" customWidth="1"/>
    <x:col min="6" max="6" width="24" hidden="0" customWidth="1"/>
    <x:col min="7" max="7" width="16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4" customHeight="1">
      <x:c r="A1" s="7" t="str">
        <x:v>日付</x:v>
      </x:c>
      <x:c r="B1" s="7" t="str">
        <x:v>元の商品名</x:v>
      </x:c>
      <x:c r="C1" s="7" t="str">
        <x:v>数量</x:v>
      </x:c>
      <x:c r="D1" s="7" t="str">
        <x:v>単価</x:v>
      </x:c>
      <x:c r="E1" s="7" t="str">
        <x:v>金額</x:v>
      </x:c>
      <x:c r="F1" s="7" t="str">
        <x:v>そろえた商品名</x:v>
      </x:c>
      <x:c r="G1" s="7" t="str">
        <x:v>販売区分</x:v>
      </x:c>
      <x:c r="H1" s="2"/>
      <x:c r="I1" s="2"/>
      <x:c r="J1" s="2"/>
    </x:row>
    <x:row r="2" ht="29" customHeight="1">
      <x:c r="A2" s="3" t="n">
        <x:v>46296</x:v>
      </x:c>
      <x:c r="B2" s="2" t="str">
        <x:v>生ビール</x:v>
      </x:c>
      <x:c r="C2" s="4" t="n">
        <x:v>10</x:v>
      </x:c>
      <x:c r="D2" s="4" t="n">
        <x:v>500</x:v>
      </x:c>
      <x:c r="E2" s="4" t="n">
        <x:f>C2*D2</x:f>
        <x:v>5000</x:v>
      </x:c>
      <x:c r="F2" s="5" t="str">
        <x:f>_xlfn.XLOOKUP(B2,'対応表'!$A$2:$A$100,'対応表'!$B$2:$B$100,"要確認",0)</x:f>
        <x:v>生ビール</x:v>
      </x:c>
      <x:c r="G2" s="5" t="str">
        <x:f>_xlfn.XLOOKUP(B2,'対応表'!$A$2:$A$100,'対応表'!$C$2:$C$100,"要確認",0)</x:f>
        <x:v>単品</x:v>
      </x:c>
      <x:c r="H2" s="2"/>
      <x:c r="I2" s="2"/>
      <x:c r="J2" s="2"/>
    </x:row>
    <x:row r="3" ht="29" customHeight="1">
      <x:c r="A3" s="3" t="n">
        <x:v>46296</x:v>
      </x:c>
      <x:c r="B3" s="2" t="str">
        <x:v>生ビール新</x:v>
      </x:c>
      <x:c r="C3" s="4" t="n">
        <x:v>8</x:v>
      </x:c>
      <x:c r="D3" s="4" t="n">
        <x:v>550</x:v>
      </x:c>
      <x:c r="E3" s="4" t="n">
        <x:f>C3*D3</x:f>
        <x:v>4400</x:v>
      </x:c>
      <x:c r="F3" s="5" t="str">
        <x:f>_xlfn.XLOOKUP(B3,'対応表'!$A$2:$A$100,'対応表'!$B$2:$B$100,"要確認",0)</x:f>
        <x:v>生ビール</x:v>
      </x:c>
      <x:c r="G3" s="5" t="str">
        <x:f>_xlfn.XLOOKUP(B3,'対応表'!$A$2:$A$100,'対応表'!$C$2:$C$100,"要確認",0)</x:f>
        <x:v>単品</x:v>
      </x:c>
      <x:c r="H3" s="2"/>
      <x:c r="I3" s="2"/>
      <x:c r="J3" s="2"/>
    </x:row>
    <x:row r="4" ht="29" customHeight="1">
      <x:c r="A4" s="3" t="n">
        <x:v>46296</x:v>
      </x:c>
      <x:c r="B4" s="2" t="str">
        <x:v>飲放・生</x:v>
      </x:c>
      <x:c r="C4" s="4" t="n">
        <x:v>12</x:v>
      </x:c>
      <x:c r="D4" s="4" t="n">
        <x:v>0</x:v>
      </x:c>
      <x:c r="E4" s="4" t="n">
        <x:f>C4*D4</x:f>
        <x:v>0</x:v>
      </x:c>
      <x:c r="F4" s="5" t="str">
        <x:f>_xlfn.XLOOKUP(B4,'対応表'!$A$2:$A$100,'対応表'!$B$2:$B$100,"要確認",0)</x:f>
        <x:v>生ビール</x:v>
      </x:c>
      <x:c r="G4" s="5" t="str">
        <x:f>_xlfn.XLOOKUP(B4,'対応表'!$A$2:$A$100,'対応表'!$C$2:$C$100,"要確認",0)</x:f>
        <x:v>飲み放題</x:v>
      </x:c>
      <x:c r="H4" s="2"/>
      <x:c r="I4" s="2"/>
      <x:c r="J4" s="2"/>
    </x:row>
    <x:row r="5" ht="29" customHeight="1">
      <x:c r="A5" s="3" t="n">
        <x:v>46296</x:v>
      </x:c>
      <x:c r="B5" s="2" t="str">
        <x:v>ｱｲｽｺｰﾋｰ</x:v>
      </x:c>
      <x:c r="C5" s="4" t="n">
        <x:v>6</x:v>
      </x:c>
      <x:c r="D5" s="4" t="n">
        <x:v>400</x:v>
      </x:c>
      <x:c r="E5" s="4" t="n">
        <x:f>C5*D5</x:f>
        <x:v>2400</x:v>
      </x:c>
      <x:c r="F5" s="5" t="str">
        <x:f>_xlfn.XLOOKUP(B5,'対応表'!$A$2:$A$100,'対応表'!$B$2:$B$100,"要確認",0)</x:f>
        <x:v>アイスコーヒー</x:v>
      </x:c>
      <x:c r="G5" s="5" t="str">
        <x:f>_xlfn.XLOOKUP(B5,'対応表'!$A$2:$A$100,'対応表'!$C$2:$C$100,"要確認",0)</x:f>
        <x:v>通常</x:v>
      </x:c>
      <x:c r="H5" s="2"/>
      <x:c r="I5" s="2"/>
      <x:c r="J5" s="2"/>
    </x:row>
    <x:row r="6" ht="29" customHeight="1">
      <x:c r="A6" s="3" t="n">
        <x:v>46296</x:v>
      </x:c>
      <x:c r="B6" s="2" t="str">
        <x:v>アイス コーヒー</x:v>
      </x:c>
      <x:c r="C6" s="4" t="n">
        <x:v>4</x:v>
      </x:c>
      <x:c r="D6" s="4" t="n">
        <x:v>400</x:v>
      </x:c>
      <x:c r="E6" s="4" t="n">
        <x:f>C6*D6</x:f>
        <x:v>1600</x:v>
      </x:c>
      <x:c r="F6" s="5" t="str">
        <x:f>_xlfn.XLOOKUP(B6,'対応表'!$A$2:$A$100,'対応表'!$B$2:$B$100,"要確認",0)</x:f>
        <x:v>アイスコーヒー</x:v>
      </x:c>
      <x:c r="G6" s="5" t="str">
        <x:f>_xlfn.XLOOKUP(B6,'対応表'!$A$2:$A$100,'対応表'!$C$2:$C$100,"要確認",0)</x:f>
        <x:v>通常</x:v>
      </x:c>
      <x:c r="H6" s="2"/>
      <x:c r="I6" s="2"/>
      <x:c r="J6" s="2"/>
    </x:row>
    <x:row r="7" ht="29" customHeight="1">
      <x:c r="A7" s="3" t="n">
        <x:v>46296</x:v>
      </x:c>
      <x:c r="B7" s="2" t="str">
        <x:v>アイスコーヒー L</x:v>
      </x:c>
      <x:c r="C7" s="4" t="n">
        <x:v>3</x:v>
      </x:c>
      <x:c r="D7" s="4" t="n">
        <x:v>500</x:v>
      </x:c>
      <x:c r="E7" s="4" t="n">
        <x:f>C7*D7</x:f>
        <x:v>1500</x:v>
      </x:c>
      <x:c r="F7" s="5" t="str">
        <x:f>_xlfn.XLOOKUP(B7,'対応表'!$A$2:$A$100,'対応表'!$B$2:$B$100,"要確認",0)</x:f>
        <x:v>アイスコーヒー L</x:v>
      </x:c>
      <x:c r="G7" s="5" t="str">
        <x:f>_xlfn.XLOOKUP(B7,'対応表'!$A$2:$A$100,'対応表'!$C$2:$C$100,"要確認",0)</x:f>
        <x:v>通常</x:v>
      </x:c>
      <x:c r="H7" s="2"/>
      <x:c r="I7" s="2"/>
      <x:c r="J7" s="2"/>
    </x:row>
    <x:row r="8" ht="29" customHeight="1">
      <x:c r="A8" s="3" t="n">
        <x:v>46297</x:v>
      </x:c>
      <x:c r="B8" s="2" t="str">
        <x:v>生ビール</x:v>
      </x:c>
      <x:c r="C8" s="4" t="n">
        <x:v>7</x:v>
      </x:c>
      <x:c r="D8" s="4" t="n">
        <x:v>550</x:v>
      </x:c>
      <x:c r="E8" s="4" t="n">
        <x:f>C8*D8</x:f>
        <x:v>3850</x:v>
      </x:c>
      <x:c r="F8" s="5" t="str">
        <x:f>_xlfn.XLOOKUP(B8,'対応表'!$A$2:$A$100,'対応表'!$B$2:$B$100,"要確認",0)</x:f>
        <x:v>生ビール</x:v>
      </x:c>
      <x:c r="G8" s="5" t="str">
        <x:f>_xlfn.XLOOKUP(B8,'対応表'!$A$2:$A$100,'対応表'!$C$2:$C$100,"要確認",0)</x:f>
        <x:v>単品</x:v>
      </x:c>
      <x:c r="H8" s="2"/>
      <x:c r="I8" s="2"/>
      <x:c r="J8" s="2"/>
    </x:row>
    <x:row r="9" ht="29" customHeight="1">
      <x:c r="A9" s="3" t="n">
        <x:v>46297</x:v>
      </x:c>
      <x:c r="B9" s="2" t="str">
        <x:v>飲放・生</x:v>
      </x:c>
      <x:c r="C9" s="4" t="n">
        <x:v>5</x:v>
      </x:c>
      <x:c r="D9" s="4" t="n">
        <x:v>0</x:v>
      </x:c>
      <x:c r="E9" s="4" t="n">
        <x:f>C9*D9</x:f>
        <x:v>0</x:v>
      </x:c>
      <x:c r="F9" s="5" t="str">
        <x:f>_xlfn.XLOOKUP(B9,'対応表'!$A$2:$A$100,'対応表'!$B$2:$B$100,"要確認",0)</x:f>
        <x:v>生ビール</x:v>
      </x:c>
      <x:c r="G9" s="5" t="str">
        <x:f>_xlfn.XLOOKUP(B9,'対応表'!$A$2:$A$100,'対応表'!$C$2:$C$100,"要確認",0)</x:f>
        <x:v>飲み放題</x:v>
      </x:c>
      <x:c r="H9" s="2"/>
      <x:c r="I9" s="2"/>
      <x:c r="J9" s="2"/>
    </x:row>
    <x:row r="10" ht="29" customHeight="1">
      <x:c r="A10" s="3" t="n">
        <x:v>46297</x:v>
      </x:c>
      <x:c r="B10" s="2" t="str">
        <x:v>アイスコーヒー</x:v>
      </x:c>
      <x:c r="C10" s="4" t="n">
        <x:v>5</x:v>
      </x:c>
      <x:c r="D10" s="4" t="n">
        <x:v>400</x:v>
      </x:c>
      <x:c r="E10" s="4" t="n">
        <x:f>C10*D10</x:f>
        <x:v>2000</x:v>
      </x:c>
      <x:c r="F10" s="5" t="str">
        <x:f>_xlfn.XLOOKUP(B10,'対応表'!$A$2:$A$100,'対応表'!$B$2:$B$100,"要確認",0)</x:f>
        <x:v>アイスコーヒー</x:v>
      </x:c>
      <x:c r="G10" s="5" t="str">
        <x:f>_xlfn.XLOOKUP(B10,'対応表'!$A$2:$A$100,'対応表'!$C$2:$C$100,"要確認",0)</x:f>
        <x:v>通常</x:v>
      </x:c>
      <x:c r="H10" s="2"/>
      <x:c r="I10" s="2"/>
      <x:c r="J10" s="2"/>
    </x:row>
    <x:row r="11" ht="29" customHeight="1">
      <x:c r="A11" s="3" t="n">
        <x:v>46297</x:v>
      </x:c>
      <x:c r="B11" s="2" t="str">
        <x:v>アイスコーヒー L</x:v>
      </x:c>
      <x:c r="C11" s="4" t="n">
        <x:v>2</x:v>
      </x:c>
      <x:c r="D11" s="4" t="n">
        <x:v>500</x:v>
      </x:c>
      <x:c r="E11" s="4" t="n">
        <x:f>C11*D11</x:f>
        <x:v>1000</x:v>
      </x:c>
      <x:c r="F11" s="5" t="str">
        <x:f>_xlfn.XLOOKUP(B11,'対応表'!$A$2:$A$100,'対応表'!$B$2:$B$100,"要確認",0)</x:f>
        <x:v>アイスコーヒー L</x:v>
      </x:c>
      <x:c r="G11" s="5" t="str">
        <x:f>_xlfn.XLOOKUP(B11,'対応表'!$A$2:$A$100,'対応表'!$C$2:$C$100,"要確認",0)</x:f>
        <x:v>通常</x:v>
      </x:c>
      <x:c r="H11" s="2"/>
      <x:c r="I11" s="2"/>
      <x:c r="J11" s="2"/>
    </x:row>
    <x:row r="12" ht="29" customHeight="1">
      <x:c r="A12" s="3" t="n">
        <x:v>46297</x:v>
      </x:c>
      <x:c r="B12" s="2" t="str">
        <x:v>生ビール新</x:v>
      </x:c>
      <x:c r="C12" s="4" t="n">
        <x:v>4</x:v>
      </x:c>
      <x:c r="D12" s="4" t="n">
        <x:v>550</x:v>
      </x:c>
      <x:c r="E12" s="4" t="n">
        <x:f>C12*D12</x:f>
        <x:v>2200</x:v>
      </x:c>
      <x:c r="F12" s="5" t="str">
        <x:f>_xlfn.XLOOKUP(B12,'対応表'!$A$2:$A$100,'対応表'!$B$2:$B$100,"要確認",0)</x:f>
        <x:v>生ビール</x:v>
      </x:c>
      <x:c r="G12" s="5" t="str">
        <x:f>_xlfn.XLOOKUP(B12,'対応表'!$A$2:$A$100,'対応表'!$C$2:$C$100,"要確認",0)</x:f>
        <x:v>単品</x:v>
      </x:c>
      <x:c r="H12" s="2"/>
      <x:c r="I12" s="2"/>
      <x:c r="J12" s="2"/>
    </x:row>
    <x:row r="13" ht="29" customHeight="1">
      <x:c r="A13" s="3" t="n">
        <x:v>46297</x:v>
      </x:c>
      <x:c r="B13" s="2" t="str">
        <x:v>アイス珈琲</x:v>
      </x:c>
      <x:c r="C13" s="4" t="n">
        <x:v>2</x:v>
      </x:c>
      <x:c r="D13" s="4" t="n">
        <x:v>400</x:v>
      </x:c>
      <x:c r="E13" s="4" t="n">
        <x:f>C13*D13</x:f>
        <x:v>800</x:v>
      </x:c>
      <x:c r="F13" s="5" t="str">
        <x:f>_xlfn.XLOOKUP(B13,'対応表'!$A$2:$A$100,'対応表'!$B$2:$B$100,"要確認",0)</x:f>
        <x:v>要確認</x:v>
      </x:c>
      <x:c r="G13" s="5" t="str">
        <x:f>_xlfn.XLOOKUP(B13,'対応表'!$A$2:$A$100,'対応表'!$C$2:$C$100,"要確認",0)</x:f>
        <x:v>要確認</x:v>
      </x:c>
      <x:c r="H13" s="2"/>
      <x:c r="I13" s="2"/>
      <x:c r="J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9" customHeight="1">
      <x:c r="A16" s="2" t="str">
        <x:v>架空の練習データです。元の商品名・数量・単価は上書きせず、F・G列を追加しています。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9" customHeight="1">
      <x:c r="A17" s="2" t="str">
        <x:v>初期版では「アイス珈琲」が未登録です。対応表のA9:C9へ追加すると集計が変わります。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9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9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9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9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9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conditionalFormatting sqref="F2:G13">
    <x:cfRule type="containsText" dxfId="0" priority="1" operator="containsText" text="要確認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4" customHeight="1">
      <x:c r="A1" s="7" t="str">
        <x:v>元の商品名</x:v>
      </x:c>
      <x:c r="B1" s="7" t="str">
        <x:v>そろえた商品名</x:v>
      </x:c>
      <x:c r="C1" s="7" t="str">
        <x:v>販売区分</x:v>
      </x:c>
      <x:c r="D1" s="2"/>
      <x:c r="E1" s="2"/>
      <x:c r="F1" s="2"/>
      <x:c r="G1" s="2"/>
      <x:c r="H1" s="2"/>
      <x:c r="I1" s="2"/>
      <x:c r="J1" s="2"/>
    </x:row>
    <x:row r="2" ht="29" customHeight="1">
      <x:c r="A2" s="2" t="str">
        <x:v>生ビール</x:v>
      </x:c>
      <x:c r="B2" s="2" t="str">
        <x:v>生ビール</x:v>
      </x:c>
      <x:c r="C2" s="2" t="str">
        <x:v>単品</x:v>
      </x:c>
      <x:c r="D2" s="2"/>
      <x:c r="E2" s="2"/>
      <x:c r="F2" s="2"/>
      <x:c r="G2" s="2"/>
      <x:c r="H2" s="2"/>
      <x:c r="I2" s="2"/>
      <x:c r="J2" s="2"/>
    </x:row>
    <x:row r="3" ht="29" customHeight="1">
      <x:c r="A3" s="2" t="str">
        <x:v>生ビール新</x:v>
      </x:c>
      <x:c r="B3" s="2" t="str">
        <x:v>生ビール</x:v>
      </x:c>
      <x:c r="C3" s="2" t="str">
        <x:v>単品</x:v>
      </x:c>
      <x:c r="D3" s="2"/>
      <x:c r="E3" s="2"/>
      <x:c r="F3" s="2"/>
      <x:c r="G3" s="2"/>
      <x:c r="H3" s="2"/>
      <x:c r="I3" s="2"/>
      <x:c r="J3" s="2"/>
    </x:row>
    <x:row r="4" ht="29" customHeight="1">
      <x:c r="A4" s="2" t="str">
        <x:v>飲放・生</x:v>
      </x:c>
      <x:c r="B4" s="2" t="str">
        <x:v>生ビール</x:v>
      </x:c>
      <x:c r="C4" s="2" t="str">
        <x:v>飲み放題</x:v>
      </x:c>
      <x:c r="D4" s="2"/>
      <x:c r="E4" s="2"/>
      <x:c r="F4" s="2"/>
      <x:c r="G4" s="2"/>
      <x:c r="H4" s="2"/>
      <x:c r="I4" s="2"/>
      <x:c r="J4" s="2"/>
    </x:row>
    <x:row r="5" ht="29" customHeight="1">
      <x:c r="A5" s="2" t="str">
        <x:v>ｱｲｽｺｰﾋｰ</x:v>
      </x:c>
      <x:c r="B5" s="2" t="str">
        <x:v>アイスコーヒー</x:v>
      </x:c>
      <x:c r="C5" s="2" t="str">
        <x:v>通常</x:v>
      </x:c>
      <x:c r="D5" s="2"/>
      <x:c r="E5" s="2"/>
      <x:c r="F5" s="2"/>
      <x:c r="G5" s="2"/>
      <x:c r="H5" s="2"/>
      <x:c r="I5" s="2"/>
      <x:c r="J5" s="2"/>
    </x:row>
    <x:row r="6" ht="29" customHeight="1">
      <x:c r="A6" s="2" t="str">
        <x:v>アイス コーヒー</x:v>
      </x:c>
      <x:c r="B6" s="2" t="str">
        <x:v>アイスコーヒー</x:v>
      </x:c>
      <x:c r="C6" s="2" t="str">
        <x:v>通常</x:v>
      </x:c>
      <x:c r="D6" s="2"/>
      <x:c r="E6" s="2"/>
      <x:c r="F6" s="2"/>
      <x:c r="G6" s="2"/>
      <x:c r="H6" s="2"/>
      <x:c r="I6" s="2"/>
      <x:c r="J6" s="2"/>
    </x:row>
    <x:row r="7" ht="29" customHeight="1">
      <x:c r="A7" s="2" t="str">
        <x:v>アイスコーヒー L</x:v>
      </x:c>
      <x:c r="B7" s="2" t="str">
        <x:v>アイスコーヒー L</x:v>
      </x:c>
      <x:c r="C7" s="2" t="str">
        <x:v>通常</x:v>
      </x:c>
      <x:c r="D7" s="2"/>
      <x:c r="E7" s="2"/>
      <x:c r="F7" s="2"/>
      <x:c r="G7" s="2"/>
      <x:c r="H7" s="2"/>
      <x:c r="I7" s="2"/>
      <x:c r="J7" s="2"/>
    </x:row>
    <x:row r="8" ht="29" customHeight="1">
      <x:c r="A8" s="2" t="str">
        <x:v>アイスコーヒー</x:v>
      </x:c>
      <x:c r="B8" s="2" t="str">
        <x:v>アイスコーヒー</x:v>
      </x:c>
      <x:c r="C8" s="2" t="str">
        <x:v>通常</x:v>
      </x:c>
      <x:c r="D8" s="2"/>
      <x:c r="E8" s="2"/>
      <x:c r="F8" s="2"/>
      <x:c r="G8" s="2"/>
      <x:c r="H8" s="2"/>
      <x:c r="I8" s="2"/>
      <x:c r="J8" s="2"/>
    </x:row>
    <x:row r="9" ht="29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9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9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9" customHeight="1">
      <x:c r="A12" s="2" t="str">
        <x:v>同じ元の商品名は1行だけ登録します。サイズ違いは別商品、飲み放題は販売区分を分けます。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9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9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9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9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9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pageMargins left="0.7" right="0.7" top="0.75" bottom="0.75" header="0.3" footer="0.3"/>
</x:worksheet>
</file>